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305" activeTab="1"/>
  </bookViews>
  <sheets>
    <sheet name="Záradék" sheetId="8" r:id="rId1"/>
    <sheet name="Összesítő" sheetId="7" r:id="rId2"/>
    <sheet name="Közműcsővezetékek és -szerelvén" sheetId="1" r:id="rId3"/>
    <sheet name="Épületgépészeti csővezeték szer" sheetId="2" r:id="rId4"/>
    <sheet name="Épületgépészeti szerelvények és" sheetId="3" r:id="rId5"/>
    <sheet name="Bontások" sheetId="9" r:id="rId6"/>
  </sheets>
  <calcPr calcId="125725"/>
</workbook>
</file>

<file path=xl/calcChain.xml><?xml version="1.0" encoding="utf-8"?>
<calcChain xmlns="http://schemas.openxmlformats.org/spreadsheetml/2006/main">
  <c r="I16" i="9"/>
  <c r="H16"/>
  <c r="I45" i="3" l="1"/>
  <c r="H45"/>
  <c r="I43"/>
  <c r="H43"/>
  <c r="I42"/>
  <c r="H42"/>
  <c r="I40" l="1"/>
  <c r="H40"/>
  <c r="H30"/>
  <c r="I30"/>
  <c r="H32"/>
  <c r="I32"/>
  <c r="H34"/>
  <c r="I34"/>
  <c r="H36"/>
  <c r="I36"/>
  <c r="H38"/>
  <c r="I38"/>
  <c r="I20" i="9"/>
  <c r="H20"/>
  <c r="I18"/>
  <c r="H18"/>
  <c r="I14"/>
  <c r="H14"/>
  <c r="I28" i="3"/>
  <c r="H28"/>
  <c r="I12" i="9"/>
  <c r="H12"/>
  <c r="I10"/>
  <c r="H10"/>
  <c r="I8"/>
  <c r="H8"/>
  <c r="I6"/>
  <c r="H6"/>
  <c r="I4"/>
  <c r="H4"/>
  <c r="I2"/>
  <c r="H2"/>
  <c r="I27" i="3"/>
  <c r="H27"/>
  <c r="I25"/>
  <c r="H25"/>
  <c r="I23"/>
  <c r="H23"/>
  <c r="I21"/>
  <c r="H21"/>
  <c r="I19"/>
  <c r="H19"/>
  <c r="I17"/>
  <c r="H17"/>
  <c r="I14"/>
  <c r="H14"/>
  <c r="I12"/>
  <c r="H12"/>
  <c r="I10"/>
  <c r="H10"/>
  <c r="I8"/>
  <c r="H8"/>
  <c r="I5"/>
  <c r="H5"/>
  <c r="I2"/>
  <c r="H2"/>
  <c r="I21" i="2"/>
  <c r="H21"/>
  <c r="I18"/>
  <c r="H18"/>
  <c r="I16"/>
  <c r="H16"/>
  <c r="I14"/>
  <c r="H14"/>
  <c r="I11"/>
  <c r="H11"/>
  <c r="I8"/>
  <c r="H8"/>
  <c r="I5"/>
  <c r="H5"/>
  <c r="I2"/>
  <c r="H2"/>
  <c r="I7" i="1"/>
  <c r="H7"/>
  <c r="H9" s="1"/>
  <c r="B3" i="7" s="1"/>
  <c r="I5" i="1"/>
  <c r="H5"/>
  <c r="I3"/>
  <c r="H3"/>
  <c r="I24" i="2" l="1"/>
  <c r="C4" i="7" s="1"/>
  <c r="I9" i="1"/>
  <c r="C3" i="7" s="1"/>
  <c r="I47" i="3"/>
  <c r="C5" i="7" s="1"/>
  <c r="H22" i="9"/>
  <c r="B2" i="7" s="1"/>
  <c r="I22" i="9"/>
  <c r="C2" i="7" s="1"/>
  <c r="H47" i="3"/>
  <c r="B5" i="7" s="1"/>
  <c r="H24" i="2"/>
  <c r="B4" i="7" s="1"/>
  <c r="C6" l="1"/>
  <c r="B6"/>
  <c r="C17" i="8"/>
  <c r="D17"/>
  <c r="C18" l="1"/>
  <c r="C19" s="1"/>
  <c r="C20" s="1"/>
  <c r="C21" s="1"/>
  <c r="C22" s="1"/>
</calcChain>
</file>

<file path=xl/sharedStrings.xml><?xml version="1.0" encoding="utf-8"?>
<sst xmlns="http://schemas.openxmlformats.org/spreadsheetml/2006/main" count="212" uniqueCount="111">
  <si>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</si>
  <si>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</si>
  <si>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</si>
  <si>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</si>
  <si>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</si>
  <si>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</si>
  <si>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</si>
  <si>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</si>
  <si>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</si>
  <si>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</si>
  <si>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</si>
  <si>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</si>
  <si>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</si>
  <si>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>m</t>
  </si>
  <si>
    <t>db</t>
  </si>
  <si>
    <t>54-016-0</t>
  </si>
  <si>
    <t>ÁNTSZ vízmintavétel, Labor vizsgálattal</t>
  </si>
  <si>
    <t>54-016-6.1</t>
  </si>
  <si>
    <t>Fűtési és vízvezeték szakaszos és hálózati nyomáspróbája vízzel, 200 mm külső Ø-ig</t>
  </si>
  <si>
    <t>54-016-7.1</t>
  </si>
  <si>
    <t>Csővezetékek fertőtlenítése, DN 200 méretig</t>
  </si>
  <si>
    <t>Közműcsővezetékek és -szerelvények szerelése</t>
  </si>
  <si>
    <t>81-001-1.3.1.1.1.1.2-0311001</t>
  </si>
  <si>
    <t>Ivóvíz vezeték, Ötrétegű cső szerelése, PE-Xa/Al/PE-HD anyagból, toldóhüvelyes kötésekkel, cső elhelyezése csőidomokkal, szakaszos nyomáspróbával, falhoronyba vagy padlószerkezetbe szerelve (horonyvésés külön tételben), DN 15 REHAU univerzális RAUTITAN</t>
  </si>
  <si>
    <t>stabil cső tekercsben, 16,2x2,6 mm, 10 bar, 95 C fok, 130121</t>
  </si>
  <si>
    <t>81-001-1.3.1.1.1.1.2-0311003</t>
  </si>
  <si>
    <t>stabil cső tekercsben, 20x2,9 mm, 10 bar, 95 C fok, 130131</t>
  </si>
  <si>
    <t>81-001-1.3.1.1.1.1.3-0311005</t>
  </si>
  <si>
    <t>Ivóvíz vezeték, Ötrétegű cső szerelése, PE-Xa/Al/PE-HD anyagból, toldóhüvelyes kötésekkel, cső elhelyezése csőidomokkal, szakaszos nyomáspróbával, falhoronyba vagy padlószerkezetbe szerelve (horonyvésés külön tételben), DN 20 REHAU univerzális RAUTITAN</t>
  </si>
  <si>
    <t>stabil cső 5 m-es szálban, 25x3,7 mm, 10 bar, 95 C fok, 130091</t>
  </si>
  <si>
    <t>81-001-1.3.1.1.1.1.4-0311006</t>
  </si>
  <si>
    <t>Ivóvíz vezeték, Ötrétegű cső szerelése, PE-Xa/Al/PE-HD anyagból, toldóhüvelyes kötésekkel, cső elhelyezése csőidomokkal, szakaszos nyomáspróbával, falhoronyba vagy padlószerkezetbe szerelve (horonyvésés külön tételben), DN 25 REHAU univerzális RAUTITAN</t>
  </si>
  <si>
    <t>stabil cső 5 m-es szálban, 32x4,7 mm, 10 bar, 95 C fok, 130101</t>
  </si>
  <si>
    <t>81-002-3.2.2.4.3-0131004</t>
  </si>
  <si>
    <t>PVC lefolyóvezeték szerelése, tokos, gumigyűrűs kötésekkel, cső elhelyezése csőidomok nélkül, szakaszos tömörségi próbával, padlócsatornába vagy épületen belül földárokba, DN 50 PIPELIFE PVC-U tokos lefolyócső 50x1,8x2000 mm, KAEM050/2M</t>
  </si>
  <si>
    <t>81-002-3.2.2.4.6-0131007</t>
  </si>
  <si>
    <t>PVC lefolyóvezeték szerelése, tokos, gumigyűrűs kötésekkel, cső elhelyezése csőidomok nélkül, szakaszos tömörségi próbával, padlócsatornába vagy épületen belül földárokba, DN 100 PIPELIFE PVC-U tokos lefolyócső 110x2,2x2000 mm, KAEM110/2M</t>
  </si>
  <si>
    <t>Épületgépészeti csővezeték szerelése</t>
  </si>
  <si>
    <t>82-001-7.3.2-0116742</t>
  </si>
  <si>
    <t>Kétoldalon menetes vagy roppantógyűrűs szerelvény elhelyezése, külső vagy belső menettel, illetve hollandival csatlakoztatva DN 20 gömbcsap, víz- és gázfőcsap EFFEBI ASTER teljesátömlésű golyóscsap sárgarézből, nikkelezett kivitel, öntött alumínium</t>
  </si>
  <si>
    <t>82-009-1.1.1-0215021</t>
  </si>
  <si>
    <t>Falikút, kiöntő vagy mosóvályú elhelyezése és bekötése, falikút, szifon (bűzelzáró) és csaptelep nélkül, acéllemezből-, rozsdamentes lemezből vagy öntöttvasból Acéllemez falikút, kívül-belül fehér tűzzománcozott, rövid hátlapú</t>
  </si>
  <si>
    <t>82-009-5.2-0117151</t>
  </si>
  <si>
    <t>Mosdó vagy mosómedence berendezés elhelyezése és bekötése, kifolyószelep, bűzelzáró és sarokszelep nélkül, felülről beépíthető (bútorba) mosdó (komplett) ALFÖLDI/SOLINAR beépíthető mosdó 53 cm, 1 csaplyukkal, fúrt, fehér, Kód: 6006 33</t>
  </si>
  <si>
    <t>82-009-11.1.1.2-0110231</t>
  </si>
  <si>
    <t>Kód: 8780 61</t>
  </si>
  <si>
    <t>82-009-17.1-0326191</t>
  </si>
  <si>
    <t>Berendezési tárgyak szerelvényeinek felszerelése, sarokszelep szerelés SCHELL COMFORT sarokszelep 1/2"-3/8", meghosszabbított fali csatlakozóval, roppantógyűrűs csavarzattal, zsírzókamrás felsőrésszel, dupla O gyűrűs tömítéssel, króm</t>
  </si>
  <si>
    <t>82-009-18.2-0314525</t>
  </si>
  <si>
    <t>Berendezési tárgyak szerelvényeinek felszerelése, fali kifolyószelep szerelés Kludi-Standard lengőkaros kifolyó szelep, falra szerelhető kivitel, elfordítható kifolyó, jelölés:kék,felső kifolyócsővel,kr., Cikkszám: 30 4090515</t>
  </si>
  <si>
    <t>82-009-19.3.2-0314505</t>
  </si>
  <si>
    <t>Csaptelepek és szerelvényeinek felszerelése, mosdócsaptelepek, álló illetve süllyesztett mosdócsaptelep Kludi-Standard mosdócsaptelep, süllyeszthető lánc, kr., Cikkszám: 21 0600515</t>
  </si>
  <si>
    <t>82-009-31.1.2-0334841</t>
  </si>
  <si>
    <t>Vizes berendezési tárgyak bűzelzáróinak felszerelése, falikúthoz-mosogatóhoz DN 50 Viega csőszifon, mosogatóhoz, műanyag, 1 1/2 x 50, Cikkszám: 107 888</t>
  </si>
  <si>
    <t>82-009-31.2-0325156</t>
  </si>
  <si>
    <t>Vizes berendezési tárgyak bűzelzáróinak felszerelése, mosdóhoz, bidéhez HERZ mosdó szifonkészlet, automata leeresztővel, lefolyógarnitúrával, búraszifonnal, króm színben, Csz: UH16302</t>
  </si>
  <si>
    <t>82-009-31.5-0110916</t>
  </si>
  <si>
    <t>Vizes berendezési tárgyak bűzelzáróinak felszerelése, vizelde csészéhez MOFÉM vizeldeszifon, szemcseszórt, krómozott, Kód: 165-0028-00</t>
  </si>
  <si>
    <t>Épületgépészeti szerelvények és berendezések szerelése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</si>
  <si>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</si>
  <si>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</si>
  <si>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</si>
  <si>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</si>
  <si>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</si>
  <si>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Víz-, csatornaszerelés   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</si>
  <si>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</si>
  <si>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</si>
  <si>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</si>
  <si>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</si>
  <si>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</si>
  <si>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</si>
  <si>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</si>
  <si>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</si>
  <si>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</si>
  <si>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</si>
  <si>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</si>
  <si>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" K "</t>
  </si>
  <si>
    <t>Rákötés meglevő víznyomócsőre</t>
  </si>
  <si>
    <t>Rákötés meglevő szennyvíz csőre</t>
  </si>
  <si>
    <t>karral, PN 40, 100 C fok, fix kb,1" típ, Kód: 825R405</t>
  </si>
  <si>
    <t>WC csésze elhelyezése és bekötése, beépített öblítőtartály, sarokszelep, WC ülőke,  porcelánból, hátsókifolyású, mélyöblítésű kivitelben GEBERIT porcelán mélyöblítésű WC csésze,kifolyású, fehér, Kód: 4033 00, WC-ülőkével, fehér,</t>
  </si>
  <si>
    <t>Infravezérlésű pissuár beépítése komplett</t>
  </si>
  <si>
    <t xml:space="preserve"> menetes vagy roppantógyűrűs szerelvény bontása</t>
  </si>
  <si>
    <t>padlóösszefolyó bontása</t>
  </si>
  <si>
    <t>HL tip. Padlóösszefolyó elhelyezése</t>
  </si>
  <si>
    <t>WC bontás</t>
  </si>
  <si>
    <t>Mosdó bontás</t>
  </si>
  <si>
    <t>pissuár bontás</t>
  </si>
  <si>
    <t>hg. Acélcső bontás</t>
  </si>
  <si>
    <t>PVC lefolyócső bontás</t>
  </si>
  <si>
    <t>rabicbontás</t>
  </si>
  <si>
    <t>horonyvésés helyreállítással</t>
  </si>
  <si>
    <t>lefolyócső elrabicolása</t>
  </si>
  <si>
    <t>Bontások</t>
  </si>
  <si>
    <t>Tartalékkeret 10 %</t>
  </si>
  <si>
    <t>Anyag + Díj összesen</t>
  </si>
  <si>
    <t xml:space="preserve">Szentgotthárd, </t>
  </si>
  <si>
    <t>"K"</t>
  </si>
  <si>
    <t>WC papír tartó elhelyezése</t>
  </si>
  <si>
    <t>WC kefe tartó elhelyezése</t>
  </si>
  <si>
    <t>Törölköző tartó elhelyezése</t>
  </si>
  <si>
    <t>Papíradagoló elhelyezése</t>
  </si>
  <si>
    <t xml:space="preserve">Tükör elhelyezése </t>
  </si>
  <si>
    <t>Iskola tantermi vizesblokk víz-, csat.</t>
  </si>
  <si>
    <t xml:space="preserve"> Kelt:      2015.05.10.              </t>
  </si>
  <si>
    <t xml:space="preserve"> 120 l-es villanyboyler szerelése</t>
  </si>
  <si>
    <t>klt</t>
  </si>
  <si>
    <t>DK 6-1200 radiátor felszerelése szerelvényekkel</t>
  </si>
  <si>
    <t>szennyvízhálózat átmosatása</t>
  </si>
  <si>
    <t>Helios M 1/120 ventilátor</t>
  </si>
  <si>
    <t>Keverőszelep 3/4"-os Honeyvell</t>
  </si>
</sst>
</file>

<file path=xl/styles.xml><?xml version="1.0" encoding="utf-8"?>
<styleSheet xmlns="http://schemas.openxmlformats.org/spreadsheetml/2006/main">
  <numFmts count="1">
    <numFmt numFmtId="164" formatCode="#,##0\ _F_t"/>
  </numFmts>
  <fonts count="5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b/>
      <sz val="10"/>
      <color indexed="8"/>
      <name val="Times New Roman CE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10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2" xfId="0" applyBorder="1"/>
    <xf numFmtId="164" fontId="0" fillId="0" borderId="0" xfId="0" applyNumberFormat="1"/>
    <xf numFmtId="0" fontId="3" fillId="0" borderId="3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opLeftCell="A7" zoomScaleNormal="100" zoomScaleSheetLayoutView="100" workbookViewId="0">
      <selection activeCell="G21" sqref="G21"/>
    </sheetView>
  </sheetViews>
  <sheetFormatPr defaultRowHeight="15.75"/>
  <cols>
    <col min="1" max="1" width="36.42578125" style="10" customWidth="1"/>
    <col min="2" max="2" width="10.7109375" style="10" customWidth="1"/>
    <col min="3" max="4" width="15.7109375" style="16" customWidth="1"/>
    <col min="5" max="16384" width="9.140625" style="10"/>
  </cols>
  <sheetData>
    <row r="2" spans="1:4">
      <c r="A2" s="10" t="s">
        <v>60</v>
      </c>
      <c r="C2" s="16" t="s">
        <v>61</v>
      </c>
    </row>
    <row r="3" spans="1:4">
      <c r="A3" s="10" t="s">
        <v>103</v>
      </c>
      <c r="C3" s="16" t="s">
        <v>61</v>
      </c>
    </row>
    <row r="4" spans="1:4">
      <c r="A4" s="10" t="s">
        <v>62</v>
      </c>
      <c r="C4" s="16" t="s">
        <v>104</v>
      </c>
    </row>
    <row r="5" spans="1:4">
      <c r="A5" s="10" t="s">
        <v>96</v>
      </c>
      <c r="C5" s="16" t="s">
        <v>61</v>
      </c>
    </row>
    <row r="6" spans="1:4">
      <c r="A6" s="10" t="s">
        <v>61</v>
      </c>
      <c r="C6" s="16" t="s">
        <v>61</v>
      </c>
    </row>
    <row r="7" spans="1:4">
      <c r="A7" s="10" t="s">
        <v>61</v>
      </c>
      <c r="C7" s="16" t="s">
        <v>61</v>
      </c>
    </row>
    <row r="8" spans="1:4">
      <c r="A8" s="10" t="s">
        <v>63</v>
      </c>
      <c r="C8" s="16" t="s">
        <v>61</v>
      </c>
    </row>
    <row r="9" spans="1:4">
      <c r="A9" s="10" t="s">
        <v>64</v>
      </c>
    </row>
    <row r="10" spans="1:4">
      <c r="A10" s="10" t="s">
        <v>65</v>
      </c>
    </row>
    <row r="11" spans="1:4">
      <c r="A11" s="10" t="s">
        <v>65</v>
      </c>
    </row>
    <row r="12" spans="1:4">
      <c r="A12" s="10" t="s">
        <v>66</v>
      </c>
    </row>
    <row r="13" spans="1:4">
      <c r="A13" s="10" t="s">
        <v>65</v>
      </c>
    </row>
    <row r="15" spans="1:4">
      <c r="A15" s="30" t="s">
        <v>67</v>
      </c>
      <c r="B15" s="31"/>
      <c r="C15" s="31"/>
      <c r="D15" s="31"/>
    </row>
    <row r="16" spans="1:4">
      <c r="A16" s="13" t="s">
        <v>68</v>
      </c>
      <c r="B16" s="13"/>
      <c r="C16" s="17" t="s">
        <v>69</v>
      </c>
      <c r="D16" s="17" t="s">
        <v>70</v>
      </c>
    </row>
    <row r="17" spans="1:4">
      <c r="A17" s="13" t="s">
        <v>71</v>
      </c>
      <c r="B17" s="13"/>
      <c r="C17" s="18">
        <f>ROUND(SUM(Összesítő!B2:B5),0)</f>
        <v>0</v>
      </c>
      <c r="D17" s="18">
        <f>ROUND(SUM(Összesítő!C2:C5),0)</f>
        <v>0</v>
      </c>
    </row>
    <row r="18" spans="1:4">
      <c r="A18" s="10" t="s">
        <v>95</v>
      </c>
      <c r="C18" s="32">
        <f>ROUND(C17+D17,0)</f>
        <v>0</v>
      </c>
      <c r="D18" s="32"/>
    </row>
    <row r="19" spans="1:4">
      <c r="A19" s="10" t="s">
        <v>94</v>
      </c>
      <c r="C19" s="29">
        <f>C18*0.1</f>
        <v>0</v>
      </c>
      <c r="D19" s="29"/>
    </row>
    <row r="20" spans="1:4">
      <c r="A20" s="10" t="s">
        <v>72</v>
      </c>
      <c r="C20" s="29">
        <f>SUM(C18:D19)</f>
        <v>0</v>
      </c>
      <c r="D20" s="29"/>
    </row>
    <row r="21" spans="1:4">
      <c r="A21" s="13" t="s">
        <v>73</v>
      </c>
      <c r="B21" s="14">
        <v>0.27</v>
      </c>
      <c r="C21" s="33">
        <f>C20*B21</f>
        <v>0</v>
      </c>
      <c r="D21" s="33"/>
    </row>
    <row r="22" spans="1:4">
      <c r="A22" s="13" t="s">
        <v>74</v>
      </c>
      <c r="B22" s="13"/>
      <c r="C22" s="34">
        <f>C20+C21</f>
        <v>0</v>
      </c>
      <c r="D22" s="34"/>
    </row>
    <row r="26" spans="1:4">
      <c r="C26" s="10"/>
    </row>
    <row r="28" spans="1:4">
      <c r="A28" s="15"/>
    </row>
    <row r="29" spans="1:4">
      <c r="A29" s="15"/>
    </row>
    <row r="30" spans="1:4">
      <c r="A30" s="15"/>
    </row>
    <row r="32" spans="1:4">
      <c r="C32" s="10"/>
    </row>
    <row r="33" spans="3:4">
      <c r="C33" s="28" t="s">
        <v>75</v>
      </c>
      <c r="D33" s="28"/>
    </row>
  </sheetData>
  <mergeCells count="7">
    <mergeCell ref="C33:D33"/>
    <mergeCell ref="C19:D19"/>
    <mergeCell ref="C20:D20"/>
    <mergeCell ref="A15:D15"/>
    <mergeCell ref="C18:D18"/>
    <mergeCell ref="C21:D21"/>
    <mergeCell ref="C22:D22"/>
  </mergeCells>
  <phoneticPr fontId="0" type="noConversion"/>
  <pageMargins left="1" right="1" top="1" bottom="1" header="0.41666666666666669" footer="0.41666666666666669"/>
  <pageSetup paperSize="9" firstPageNumber="429496319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B18" sqref="B18"/>
    </sheetView>
  </sheetViews>
  <sheetFormatPr defaultRowHeight="15.75"/>
  <cols>
    <col min="1" max="1" width="36.42578125" style="11" customWidth="1"/>
    <col min="2" max="3" width="20.7109375" style="20" customWidth="1"/>
    <col min="4" max="16384" width="9.140625" style="11"/>
  </cols>
  <sheetData>
    <row r="1" spans="1:3" s="12" customFormat="1">
      <c r="A1" s="12" t="s">
        <v>0</v>
      </c>
      <c r="B1" s="19" t="s">
        <v>1</v>
      </c>
      <c r="C1" s="19" t="s">
        <v>2</v>
      </c>
    </row>
    <row r="2" spans="1:3">
      <c r="A2" s="11" t="s">
        <v>93</v>
      </c>
      <c r="B2" s="20">
        <f>Bontások!H22</f>
        <v>0</v>
      </c>
      <c r="C2" s="20">
        <f>Bontások!I22</f>
        <v>0</v>
      </c>
    </row>
    <row r="3" spans="1:3" ht="31.5">
      <c r="A3" s="11" t="s">
        <v>21</v>
      </c>
      <c r="B3" s="20">
        <f>'Közműcsővezetékek és -szerelvén'!H9</f>
        <v>0</v>
      </c>
      <c r="C3" s="20">
        <f>'Közműcsővezetékek és -szerelvén'!I9</f>
        <v>0</v>
      </c>
    </row>
    <row r="4" spans="1:3">
      <c r="A4" s="11" t="s">
        <v>37</v>
      </c>
      <c r="B4" s="20">
        <f>'Épületgépészeti csővezeték szer'!H24</f>
        <v>0</v>
      </c>
      <c r="C4" s="20">
        <f>'Épületgépészeti csővezeték szer'!I24</f>
        <v>0</v>
      </c>
    </row>
    <row r="5" spans="1:3" ht="31.5">
      <c r="A5" s="11" t="s">
        <v>58</v>
      </c>
      <c r="B5" s="20">
        <f>'Épületgépészeti szerelvények és'!H47</f>
        <v>0</v>
      </c>
      <c r="C5" s="20">
        <f>'Épületgépészeti szerelvények és'!I47</f>
        <v>0</v>
      </c>
    </row>
    <row r="6" spans="1:3" s="12" customFormat="1">
      <c r="A6" s="12" t="s">
        <v>59</v>
      </c>
      <c r="B6" s="21">
        <f>ROUND(SUM(B2:B5),0)</f>
        <v>0</v>
      </c>
      <c r="C6" s="21">
        <f>ROUND(SUM(C2:C5), 0)</f>
        <v>0</v>
      </c>
    </row>
  </sheetData>
  <phoneticPr fontId="0" type="noConversion"/>
  <pageMargins left="1" right="1" top="1" bottom="1" header="0.41666666666666669" footer="0.41666666666666669"/>
  <pageSetup paperSize="9" firstPageNumber="4294963191" orientation="portrait" useFirstPageNumber="1" verticalDpi="0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G13" sqref="G13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4" style="1" customWidth="1"/>
    <col min="6" max="7" width="8.28515625" style="23" customWidth="1"/>
    <col min="8" max="9" width="10.28515625" style="23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3" spans="1:9">
      <c r="A3" s="8">
        <v>2</v>
      </c>
      <c r="B3" s="1" t="s">
        <v>15</v>
      </c>
      <c r="C3" s="2" t="s">
        <v>16</v>
      </c>
      <c r="D3" s="6">
        <v>1</v>
      </c>
      <c r="E3" s="1" t="s">
        <v>14</v>
      </c>
      <c r="F3" s="23">
        <v>0</v>
      </c>
      <c r="G3" s="23">
        <v>0</v>
      </c>
      <c r="H3" s="23">
        <f>ROUND(D3*F3, 0)</f>
        <v>0</v>
      </c>
      <c r="I3" s="23">
        <f>ROUND(D3*G3, 0)</f>
        <v>0</v>
      </c>
    </row>
    <row r="5" spans="1:9" ht="25.5">
      <c r="A5" s="8">
        <v>3</v>
      </c>
      <c r="B5" s="1" t="s">
        <v>17</v>
      </c>
      <c r="C5" s="2" t="s">
        <v>18</v>
      </c>
      <c r="D5" s="6">
        <v>59</v>
      </c>
      <c r="E5" s="1" t="s">
        <v>13</v>
      </c>
      <c r="F5" s="23">
        <v>0</v>
      </c>
      <c r="G5" s="23">
        <v>0</v>
      </c>
      <c r="H5" s="23">
        <f>ROUND(D5*F5, 0)</f>
        <v>0</v>
      </c>
      <c r="I5" s="23">
        <f>ROUND(D5*G5, 0)</f>
        <v>0</v>
      </c>
    </row>
    <row r="7" spans="1:9">
      <c r="A7" s="8">
        <v>4</v>
      </c>
      <c r="B7" s="1" t="s">
        <v>19</v>
      </c>
      <c r="C7" s="2" t="s">
        <v>20</v>
      </c>
      <c r="D7" s="6">
        <v>59</v>
      </c>
      <c r="E7" s="1" t="s">
        <v>13</v>
      </c>
      <c r="F7" s="23">
        <v>0</v>
      </c>
      <c r="G7" s="23">
        <v>0</v>
      </c>
      <c r="H7" s="23">
        <f>ROUND(D7*F7, 0)</f>
        <v>0</v>
      </c>
      <c r="I7" s="23">
        <f>ROUND(D7*G7, 0)</f>
        <v>0</v>
      </c>
    </row>
    <row r="9" spans="1:9" s="9" customFormat="1">
      <c r="A9" s="7"/>
      <c r="B9" s="3"/>
      <c r="C9" s="3" t="s">
        <v>12</v>
      </c>
      <c r="D9" s="5"/>
      <c r="E9" s="3"/>
      <c r="F9" s="22"/>
      <c r="G9" s="22"/>
      <c r="H9" s="22">
        <f>ROUND(SUM(H2:H8),0)</f>
        <v>0</v>
      </c>
      <c r="I9" s="22">
        <f>ROUND(SUM(I2:I8),0)</f>
        <v>0</v>
      </c>
    </row>
  </sheetData>
  <phoneticPr fontId="0" type="noConversion"/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verticalDpi="0" r:id="rId1"/>
  <headerFooter>
    <oddHeader>&amp;L&amp;"Times New Roman CE,bold"&amp;10 Közműcsővezetékek és -szerelvények szerelése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opLeftCell="A14" workbookViewId="0">
      <selection activeCell="F23" sqref="F23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3.28515625" style="1" customWidth="1"/>
    <col min="6" max="7" width="8.28515625" style="23" customWidth="1"/>
    <col min="8" max="9" width="10.28515625" style="23" customWidth="1"/>
    <col min="10" max="10" width="15.7109375" style="1" customWidth="1"/>
    <col min="11" max="16384" width="9.140625" style="1"/>
  </cols>
  <sheetData>
    <row r="1" spans="1:9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2" spans="1:9" ht="89.25">
      <c r="A2" s="8">
        <v>1</v>
      </c>
      <c r="B2" s="1" t="s">
        <v>22</v>
      </c>
      <c r="C2" s="2" t="s">
        <v>23</v>
      </c>
      <c r="D2" s="6">
        <v>24</v>
      </c>
      <c r="E2" s="1" t="s">
        <v>13</v>
      </c>
      <c r="F2" s="23">
        <v>0</v>
      </c>
      <c r="G2" s="23">
        <v>0</v>
      </c>
      <c r="H2" s="23">
        <f>ROUND(D2*F2, 0)</f>
        <v>0</v>
      </c>
      <c r="I2" s="23">
        <f>ROUND(D2*G2, 0)</f>
        <v>0</v>
      </c>
    </row>
    <row r="3" spans="1:9" ht="25.5">
      <c r="C3" s="2" t="s">
        <v>24</v>
      </c>
    </row>
    <row r="5" spans="1:9" ht="89.25">
      <c r="A5" s="8">
        <v>2</v>
      </c>
      <c r="B5" s="1" t="s">
        <v>25</v>
      </c>
      <c r="C5" s="2" t="s">
        <v>23</v>
      </c>
      <c r="D5" s="6">
        <v>20</v>
      </c>
      <c r="E5" s="1" t="s">
        <v>13</v>
      </c>
      <c r="F5" s="23">
        <v>0</v>
      </c>
      <c r="G5" s="23">
        <v>0</v>
      </c>
      <c r="H5" s="23">
        <f>ROUND(D5*F5, 0)</f>
        <v>0</v>
      </c>
      <c r="I5" s="23">
        <f>ROUND(D5*G5, 0)</f>
        <v>0</v>
      </c>
    </row>
    <row r="6" spans="1:9" ht="25.5">
      <c r="C6" s="2" t="s">
        <v>26</v>
      </c>
    </row>
    <row r="8" spans="1:9" ht="89.25">
      <c r="A8" s="8">
        <v>3</v>
      </c>
      <c r="B8" s="1" t="s">
        <v>27</v>
      </c>
      <c r="C8" s="2" t="s">
        <v>28</v>
      </c>
      <c r="D8" s="6">
        <v>15</v>
      </c>
      <c r="E8" s="1" t="s">
        <v>13</v>
      </c>
      <c r="F8" s="23">
        <v>0</v>
      </c>
      <c r="G8" s="23">
        <v>0</v>
      </c>
      <c r="H8" s="23">
        <f>ROUND(D8*F8, 0)</f>
        <v>0</v>
      </c>
      <c r="I8" s="23">
        <f>ROUND(D8*G8, 0)</f>
        <v>0</v>
      </c>
    </row>
    <row r="9" spans="1:9" ht="25.5">
      <c r="C9" s="2" t="s">
        <v>29</v>
      </c>
    </row>
    <row r="11" spans="1:9" ht="89.25">
      <c r="A11" s="8">
        <v>4</v>
      </c>
      <c r="B11" s="1" t="s">
        <v>30</v>
      </c>
      <c r="C11" s="2" t="s">
        <v>31</v>
      </c>
      <c r="D11" s="6">
        <v>8</v>
      </c>
      <c r="E11" s="1" t="s">
        <v>13</v>
      </c>
      <c r="F11" s="23">
        <v>0</v>
      </c>
      <c r="G11" s="23">
        <v>0</v>
      </c>
      <c r="H11" s="23">
        <f>ROUND(D11*F11, 0)</f>
        <v>0</v>
      </c>
      <c r="I11" s="23">
        <f>ROUND(D11*G11, 0)</f>
        <v>0</v>
      </c>
    </row>
    <row r="12" spans="1:9" ht="25.5">
      <c r="C12" s="2" t="s">
        <v>32</v>
      </c>
    </row>
    <row r="14" spans="1:9" ht="89.25">
      <c r="A14" s="8">
        <v>5</v>
      </c>
      <c r="B14" s="1" t="s">
        <v>33</v>
      </c>
      <c r="C14" s="2" t="s">
        <v>34</v>
      </c>
      <c r="D14" s="6">
        <v>20</v>
      </c>
      <c r="E14" s="1" t="s">
        <v>13</v>
      </c>
      <c r="F14" s="23">
        <v>0</v>
      </c>
      <c r="G14" s="23">
        <v>0</v>
      </c>
      <c r="H14" s="23">
        <f>ROUND(D14*F14, 0)</f>
        <v>0</v>
      </c>
      <c r="I14" s="23">
        <f>ROUND(D14*G14, 0)</f>
        <v>0</v>
      </c>
    </row>
    <row r="16" spans="1:9" ht="89.25">
      <c r="A16" s="8">
        <v>6</v>
      </c>
      <c r="B16" s="1" t="s">
        <v>35</v>
      </c>
      <c r="C16" s="2" t="s">
        <v>36</v>
      </c>
      <c r="D16" s="6">
        <v>24</v>
      </c>
      <c r="E16" s="1" t="s">
        <v>13</v>
      </c>
      <c r="F16" s="23">
        <v>0</v>
      </c>
      <c r="G16" s="23">
        <v>0</v>
      </c>
      <c r="H16" s="23">
        <f>ROUND(D16*F16, 0)</f>
        <v>0</v>
      </c>
      <c r="I16" s="23">
        <f>ROUND(D16*G16, 0)</f>
        <v>0</v>
      </c>
    </row>
    <row r="18" spans="1:9">
      <c r="A18" s="8">
        <v>7</v>
      </c>
      <c r="B18" s="1" t="s">
        <v>76</v>
      </c>
      <c r="C18" s="2" t="s">
        <v>77</v>
      </c>
      <c r="D18" s="6">
        <v>1</v>
      </c>
      <c r="E18" s="1" t="s">
        <v>14</v>
      </c>
      <c r="F18" s="23">
        <v>0</v>
      </c>
      <c r="G18" s="23">
        <v>0</v>
      </c>
      <c r="H18" s="23">
        <f>ROUND(D18*F18, 0)</f>
        <v>0</v>
      </c>
      <c r="I18" s="23">
        <f>ROUND(D18*G18, 0)</f>
        <v>0</v>
      </c>
    </row>
    <row r="19" spans="1:9">
      <c r="C19" s="2"/>
    </row>
    <row r="21" spans="1:9">
      <c r="A21" s="8">
        <v>8</v>
      </c>
      <c r="B21" s="1" t="s">
        <v>76</v>
      </c>
      <c r="C21" s="2" t="s">
        <v>78</v>
      </c>
      <c r="D21" s="6">
        <v>2</v>
      </c>
      <c r="E21" s="1" t="s">
        <v>14</v>
      </c>
      <c r="F21" s="23">
        <v>0</v>
      </c>
      <c r="G21" s="23">
        <v>0</v>
      </c>
      <c r="H21" s="23">
        <f>ROUND(D21*F21, 0)</f>
        <v>0</v>
      </c>
      <c r="I21" s="23">
        <f>ROUND(D21*G21, 0)</f>
        <v>0</v>
      </c>
    </row>
    <row r="22" spans="1:9">
      <c r="C22" s="2"/>
    </row>
    <row r="24" spans="1:9" s="9" customFormat="1">
      <c r="A24" s="7"/>
      <c r="B24" s="3"/>
      <c r="C24" s="3" t="s">
        <v>12</v>
      </c>
      <c r="D24" s="5"/>
      <c r="E24" s="3"/>
      <c r="F24" s="22"/>
      <c r="G24" s="22"/>
      <c r="H24" s="22">
        <f>ROUND(SUM(H2:H23),0)</f>
        <v>0</v>
      </c>
      <c r="I24" s="22">
        <f>ROUND(SUM(I2:I23),0)</f>
        <v>0</v>
      </c>
    </row>
  </sheetData>
  <phoneticPr fontId="0" type="noConversion"/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verticalDpi="0" r:id="rId1"/>
  <headerFooter>
    <oddHeader>&amp;L&amp;"Times New Roman CE,bold"&amp;10 Épületgépészeti csővezeték szerelése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G44" sqref="G44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4.28515625" style="1" customWidth="1"/>
    <col min="6" max="7" width="8.28515625" style="23" customWidth="1"/>
    <col min="8" max="9" width="10.28515625" style="23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2" spans="1:9" ht="89.25">
      <c r="A2" s="8">
        <v>1</v>
      </c>
      <c r="B2" s="1" t="s">
        <v>38</v>
      </c>
      <c r="C2" s="2" t="s">
        <v>39</v>
      </c>
      <c r="D2" s="6">
        <v>1</v>
      </c>
      <c r="E2" s="1" t="s">
        <v>14</v>
      </c>
      <c r="F2" s="23">
        <v>0</v>
      </c>
      <c r="G2" s="23">
        <v>0</v>
      </c>
      <c r="H2" s="23">
        <f>ROUND(D2*F2, 0)</f>
        <v>0</v>
      </c>
      <c r="I2" s="23">
        <f>ROUND(D2*G2, 0)</f>
        <v>0</v>
      </c>
    </row>
    <row r="3" spans="1:9" ht="25.5">
      <c r="C3" s="2" t="s">
        <v>79</v>
      </c>
    </row>
    <row r="5" spans="1:9">
      <c r="A5" s="8">
        <v>2</v>
      </c>
      <c r="B5" s="1" t="s">
        <v>76</v>
      </c>
      <c r="C5" s="2" t="s">
        <v>105</v>
      </c>
      <c r="D5" s="6">
        <v>1</v>
      </c>
      <c r="E5" s="1" t="s">
        <v>14</v>
      </c>
      <c r="F5" s="23">
        <v>0</v>
      </c>
      <c r="G5" s="23">
        <v>0</v>
      </c>
      <c r="H5" s="23">
        <f>ROUND(D5*F5, 0)</f>
        <v>0</v>
      </c>
      <c r="I5" s="23">
        <f>ROUND(D5*G5, 0)</f>
        <v>0</v>
      </c>
    </row>
    <row r="6" spans="1:9">
      <c r="C6" s="2"/>
    </row>
    <row r="8" spans="1:9" ht="76.5">
      <c r="A8" s="8">
        <v>3</v>
      </c>
      <c r="B8" s="1" t="s">
        <v>40</v>
      </c>
      <c r="C8" s="2" t="s">
        <v>41</v>
      </c>
      <c r="D8" s="6">
        <v>1</v>
      </c>
      <c r="E8" s="1" t="s">
        <v>14</v>
      </c>
      <c r="F8" s="23">
        <v>0</v>
      </c>
      <c r="G8" s="23">
        <v>0</v>
      </c>
      <c r="H8" s="23">
        <f>ROUND(D8*F8, 0)</f>
        <v>0</v>
      </c>
      <c r="I8" s="23">
        <f>ROUND(D8*G8, 0)</f>
        <v>0</v>
      </c>
    </row>
    <row r="10" spans="1:9">
      <c r="A10" s="8">
        <v>4</v>
      </c>
      <c r="B10" s="1" t="s">
        <v>76</v>
      </c>
      <c r="C10" s="2" t="s">
        <v>81</v>
      </c>
      <c r="D10" s="6">
        <v>4</v>
      </c>
      <c r="E10" s="1" t="s">
        <v>14</v>
      </c>
      <c r="F10" s="23">
        <v>0</v>
      </c>
      <c r="G10" s="23">
        <v>0</v>
      </c>
      <c r="H10" s="23">
        <f>ROUND(D10*F10, 0)</f>
        <v>0</v>
      </c>
      <c r="I10" s="23">
        <f>ROUND(D10*G10, 0)</f>
        <v>0</v>
      </c>
    </row>
    <row r="12" spans="1:9" ht="76.5">
      <c r="A12" s="8">
        <v>5</v>
      </c>
      <c r="B12" s="1" t="s">
        <v>42</v>
      </c>
      <c r="C12" s="2" t="s">
        <v>43</v>
      </c>
      <c r="D12" s="6">
        <v>4</v>
      </c>
      <c r="E12" s="1" t="s">
        <v>14</v>
      </c>
      <c r="F12" s="23">
        <v>0</v>
      </c>
      <c r="G12" s="23">
        <v>0</v>
      </c>
      <c r="H12" s="23">
        <f>ROUND(D12*F12, 0)</f>
        <v>0</v>
      </c>
      <c r="I12" s="23">
        <f>ROUND(D12*G12, 0)</f>
        <v>0</v>
      </c>
    </row>
    <row r="14" spans="1:9" ht="76.5">
      <c r="A14" s="8">
        <v>6</v>
      </c>
      <c r="B14" s="1" t="s">
        <v>44</v>
      </c>
      <c r="C14" s="2" t="s">
        <v>80</v>
      </c>
      <c r="D14" s="6">
        <v>9</v>
      </c>
      <c r="E14" s="1" t="s">
        <v>14</v>
      </c>
      <c r="F14" s="23">
        <v>0</v>
      </c>
      <c r="G14" s="23">
        <v>0</v>
      </c>
      <c r="H14" s="23">
        <f>ROUND(D14*F14, 0)</f>
        <v>0</v>
      </c>
      <c r="I14" s="23">
        <f>ROUND(D14*G14, 0)</f>
        <v>0</v>
      </c>
    </row>
    <row r="15" spans="1:9">
      <c r="C15" s="2" t="s">
        <v>45</v>
      </c>
    </row>
    <row r="17" spans="1:9" ht="76.5">
      <c r="A17" s="8">
        <v>14</v>
      </c>
      <c r="B17" s="1" t="s">
        <v>46</v>
      </c>
      <c r="C17" s="2" t="s">
        <v>47</v>
      </c>
      <c r="D17" s="6">
        <v>22</v>
      </c>
      <c r="E17" s="1" t="s">
        <v>14</v>
      </c>
      <c r="F17" s="23">
        <v>0</v>
      </c>
      <c r="G17" s="23">
        <v>0</v>
      </c>
      <c r="H17" s="23">
        <f>ROUND(D17*F17, 0)</f>
        <v>0</v>
      </c>
      <c r="I17" s="23">
        <f>ROUND(D17*G17, 0)</f>
        <v>0</v>
      </c>
    </row>
    <row r="19" spans="1:9" ht="76.5">
      <c r="A19" s="8">
        <v>15</v>
      </c>
      <c r="B19" s="1" t="s">
        <v>48</v>
      </c>
      <c r="C19" s="2" t="s">
        <v>49</v>
      </c>
      <c r="D19" s="6">
        <v>2</v>
      </c>
      <c r="E19" s="1" t="s">
        <v>14</v>
      </c>
      <c r="F19" s="23">
        <v>0</v>
      </c>
      <c r="G19" s="23">
        <v>0</v>
      </c>
      <c r="H19" s="23">
        <f>ROUND(D19*F19, 0)</f>
        <v>0</v>
      </c>
      <c r="I19" s="23">
        <f>ROUND(D19*G19, 0)</f>
        <v>0</v>
      </c>
    </row>
    <row r="21" spans="1:9" ht="63.75">
      <c r="A21" s="8">
        <v>16</v>
      </c>
      <c r="B21" s="1" t="s">
        <v>50</v>
      </c>
      <c r="C21" s="2" t="s">
        <v>51</v>
      </c>
      <c r="D21" s="6">
        <v>4</v>
      </c>
      <c r="E21" s="1" t="s">
        <v>14</v>
      </c>
      <c r="F21" s="23">
        <v>0</v>
      </c>
      <c r="G21" s="23">
        <v>0</v>
      </c>
      <c r="H21" s="23">
        <f>ROUND(D21*F21, 0)</f>
        <v>0</v>
      </c>
      <c r="I21" s="23">
        <f>ROUND(D21*G21, 0)</f>
        <v>0</v>
      </c>
    </row>
    <row r="23" spans="1:9" ht="51">
      <c r="A23" s="8">
        <v>17</v>
      </c>
      <c r="B23" s="1" t="s">
        <v>52</v>
      </c>
      <c r="C23" s="2" t="s">
        <v>53</v>
      </c>
      <c r="D23" s="6">
        <v>1</v>
      </c>
      <c r="E23" s="1" t="s">
        <v>14</v>
      </c>
      <c r="F23" s="23">
        <v>0</v>
      </c>
      <c r="G23" s="23">
        <v>0</v>
      </c>
      <c r="H23" s="23">
        <f>ROUND(D23*F23, 0)</f>
        <v>0</v>
      </c>
      <c r="I23" s="23">
        <f>ROUND(D23*G23, 0)</f>
        <v>0</v>
      </c>
    </row>
    <row r="25" spans="1:9" ht="63.75">
      <c r="A25" s="8">
        <v>18</v>
      </c>
      <c r="B25" s="1" t="s">
        <v>54</v>
      </c>
      <c r="C25" s="2" t="s">
        <v>55</v>
      </c>
      <c r="D25" s="6">
        <v>4</v>
      </c>
      <c r="E25" s="1" t="s">
        <v>14</v>
      </c>
      <c r="F25" s="23">
        <v>0</v>
      </c>
      <c r="G25" s="23">
        <v>0</v>
      </c>
      <c r="H25" s="23">
        <f>ROUND(D25*F25, 0)</f>
        <v>0</v>
      </c>
      <c r="I25" s="23">
        <f>ROUND(D25*G25, 0)</f>
        <v>0</v>
      </c>
    </row>
    <row r="27" spans="1:9" ht="51">
      <c r="A27" s="8">
        <v>19</v>
      </c>
      <c r="B27" s="1" t="s">
        <v>56</v>
      </c>
      <c r="C27" s="2" t="s">
        <v>57</v>
      </c>
      <c r="D27" s="6">
        <v>4</v>
      </c>
      <c r="E27" s="1" t="s">
        <v>14</v>
      </c>
      <c r="F27" s="23">
        <v>0</v>
      </c>
      <c r="G27" s="23">
        <v>0</v>
      </c>
      <c r="H27" s="23">
        <f>ROUND(D27*F27, 0)</f>
        <v>0</v>
      </c>
      <c r="I27" s="23">
        <f>ROUND(D27*G27, 0)</f>
        <v>0</v>
      </c>
    </row>
    <row r="28" spans="1:9">
      <c r="A28" s="8">
        <v>20</v>
      </c>
      <c r="B28" s="1" t="s">
        <v>76</v>
      </c>
      <c r="C28" s="1" t="s">
        <v>84</v>
      </c>
      <c r="D28" s="6">
        <v>2</v>
      </c>
      <c r="E28" s="1" t="s">
        <v>14</v>
      </c>
      <c r="F28" s="23">
        <v>0</v>
      </c>
      <c r="G28" s="23">
        <v>0</v>
      </c>
      <c r="H28" s="23">
        <f>ROUND(D28*F28, 0)</f>
        <v>0</v>
      </c>
      <c r="I28" s="23">
        <f>ROUND(D28*G28, 0)</f>
        <v>0</v>
      </c>
    </row>
    <row r="30" spans="1:9">
      <c r="A30" s="8">
        <v>21</v>
      </c>
      <c r="B30" s="1" t="s">
        <v>97</v>
      </c>
      <c r="C30" s="1" t="s">
        <v>98</v>
      </c>
      <c r="D30" s="6">
        <v>9</v>
      </c>
      <c r="E30" s="1" t="s">
        <v>14</v>
      </c>
      <c r="F30" s="23">
        <v>0</v>
      </c>
      <c r="G30" s="23">
        <v>0</v>
      </c>
      <c r="H30" s="23">
        <f t="shared" ref="H30:H38" si="0">ROUND(D30*F30, 0)</f>
        <v>0</v>
      </c>
      <c r="I30" s="23">
        <f t="shared" ref="I30:I38" si="1">ROUND(D30*G30, 0)</f>
        <v>0</v>
      </c>
    </row>
    <row r="32" spans="1:9">
      <c r="A32" s="8">
        <v>22</v>
      </c>
      <c r="B32" s="1" t="s">
        <v>97</v>
      </c>
      <c r="C32" s="1" t="s">
        <v>99</v>
      </c>
      <c r="D32" s="6">
        <v>9</v>
      </c>
      <c r="E32" s="1" t="s">
        <v>14</v>
      </c>
      <c r="F32" s="23">
        <v>0</v>
      </c>
      <c r="G32" s="23">
        <v>0</v>
      </c>
      <c r="H32" s="23">
        <f t="shared" si="0"/>
        <v>0</v>
      </c>
      <c r="I32" s="23">
        <f t="shared" si="1"/>
        <v>0</v>
      </c>
    </row>
    <row r="34" spans="1:9">
      <c r="A34" s="8">
        <v>23</v>
      </c>
      <c r="B34" s="1" t="s">
        <v>97</v>
      </c>
      <c r="C34" s="1" t="s">
        <v>100</v>
      </c>
      <c r="D34" s="6">
        <v>4</v>
      </c>
      <c r="E34" s="1" t="s">
        <v>14</v>
      </c>
      <c r="F34" s="23">
        <v>0</v>
      </c>
      <c r="G34" s="23">
        <v>0</v>
      </c>
      <c r="H34" s="23">
        <f t="shared" si="0"/>
        <v>0</v>
      </c>
      <c r="I34" s="23">
        <f t="shared" si="1"/>
        <v>0</v>
      </c>
    </row>
    <row r="36" spans="1:9">
      <c r="A36" s="8">
        <v>24</v>
      </c>
      <c r="B36" s="1" t="s">
        <v>97</v>
      </c>
      <c r="C36" s="1" t="s">
        <v>101</v>
      </c>
      <c r="D36" s="6">
        <v>2</v>
      </c>
      <c r="E36" s="1" t="s">
        <v>14</v>
      </c>
      <c r="F36" s="23">
        <v>0</v>
      </c>
      <c r="G36" s="23">
        <v>0</v>
      </c>
      <c r="H36" s="23">
        <f t="shared" si="0"/>
        <v>0</v>
      </c>
      <c r="I36" s="23">
        <f t="shared" si="1"/>
        <v>0</v>
      </c>
    </row>
    <row r="38" spans="1:9">
      <c r="A38" s="8">
        <v>25</v>
      </c>
      <c r="B38" s="1" t="s">
        <v>97</v>
      </c>
      <c r="C38" s="1" t="s">
        <v>102</v>
      </c>
      <c r="D38" s="6">
        <v>4</v>
      </c>
      <c r="E38" s="1" t="s">
        <v>14</v>
      </c>
      <c r="F38" s="23">
        <v>0</v>
      </c>
      <c r="G38" s="23">
        <v>0</v>
      </c>
      <c r="H38" s="23">
        <f t="shared" si="0"/>
        <v>0</v>
      </c>
      <c r="I38" s="23">
        <f t="shared" si="1"/>
        <v>0</v>
      </c>
    </row>
    <row r="40" spans="1:9">
      <c r="A40" s="8">
        <v>26</v>
      </c>
      <c r="B40" s="1" t="s">
        <v>97</v>
      </c>
      <c r="C40" s="1" t="s">
        <v>109</v>
      </c>
      <c r="D40" s="6">
        <v>4</v>
      </c>
      <c r="E40" s="1" t="s">
        <v>14</v>
      </c>
      <c r="F40" s="23">
        <v>0</v>
      </c>
      <c r="G40" s="23">
        <v>0</v>
      </c>
      <c r="H40" s="23">
        <f t="shared" ref="H40" si="2">ROUND(D40*F40, 0)</f>
        <v>0</v>
      </c>
      <c r="I40" s="23">
        <f t="shared" ref="I40" si="3">ROUND(D40*G40, 0)</f>
        <v>0</v>
      </c>
    </row>
    <row r="42" spans="1:9" ht="17.25" customHeight="1">
      <c r="A42" s="8">
        <v>27</v>
      </c>
      <c r="B42" s="1" t="s">
        <v>97</v>
      </c>
      <c r="C42" s="1" t="s">
        <v>107</v>
      </c>
      <c r="D42" s="6">
        <v>2</v>
      </c>
      <c r="E42" s="1" t="s">
        <v>14</v>
      </c>
      <c r="F42" s="23">
        <v>0</v>
      </c>
      <c r="G42" s="23">
        <v>0</v>
      </c>
      <c r="H42" s="23">
        <f t="shared" ref="H42:H43" si="4">ROUND(D42*F42, 0)</f>
        <v>0</v>
      </c>
      <c r="I42" s="23">
        <f t="shared" ref="I42:I43" si="5">ROUND(D42*G42, 0)</f>
        <v>0</v>
      </c>
    </row>
    <row r="43" spans="1:9">
      <c r="A43" s="8">
        <v>28</v>
      </c>
      <c r="B43" s="1" t="s">
        <v>97</v>
      </c>
      <c r="C43" s="1" t="s">
        <v>108</v>
      </c>
      <c r="D43" s="6">
        <v>1</v>
      </c>
      <c r="E43" s="1" t="s">
        <v>106</v>
      </c>
      <c r="F43" s="23">
        <v>0</v>
      </c>
      <c r="G43" s="23">
        <v>0</v>
      </c>
      <c r="H43" s="23">
        <f t="shared" si="4"/>
        <v>0</v>
      </c>
      <c r="I43" s="23">
        <f t="shared" si="5"/>
        <v>0</v>
      </c>
    </row>
    <row r="45" spans="1:9">
      <c r="A45" s="8">
        <v>29</v>
      </c>
      <c r="B45" s="1" t="s">
        <v>97</v>
      </c>
      <c r="C45" s="1" t="s">
        <v>110</v>
      </c>
      <c r="D45" s="6">
        <v>1</v>
      </c>
      <c r="E45" s="1" t="s">
        <v>14</v>
      </c>
      <c r="F45" s="23">
        <v>0</v>
      </c>
      <c r="G45" s="23">
        <v>0</v>
      </c>
      <c r="H45" s="23">
        <f t="shared" ref="H45" si="6">ROUND(D45*F45, 0)</f>
        <v>0</v>
      </c>
      <c r="I45" s="23">
        <f t="shared" ref="I45" si="7">ROUND(D45*G45, 0)</f>
        <v>0</v>
      </c>
    </row>
    <row r="47" spans="1:9" s="9" customFormat="1">
      <c r="A47" s="7"/>
      <c r="B47" s="3"/>
      <c r="C47" s="3" t="s">
        <v>12</v>
      </c>
      <c r="D47" s="5"/>
      <c r="E47" s="3"/>
      <c r="F47" s="22"/>
      <c r="G47" s="22"/>
      <c r="H47" s="22">
        <f>ROUND(SUM(H2:H45),0)</f>
        <v>0</v>
      </c>
      <c r="I47" s="22">
        <f>ROUND(SUM(I2:I45),0)</f>
        <v>0</v>
      </c>
    </row>
  </sheetData>
  <phoneticPr fontId="0" type="noConversion"/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verticalDpi="0" r:id="rId1"/>
  <headerFooter>
    <oddHeader>&amp;L&amp;"Times New Roman CE,bold"&amp;10 Épületgépészeti szerelvények és berendezések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topLeftCell="A7" zoomScaleNormal="100" zoomScaleSheetLayoutView="100" workbookViewId="0">
      <selection activeCell="G22" sqref="G22"/>
    </sheetView>
  </sheetViews>
  <sheetFormatPr defaultRowHeight="15"/>
  <cols>
    <col min="1" max="1" width="9.28515625" bestFit="1" customWidth="1"/>
    <col min="3" max="3" width="24.28515625" customWidth="1"/>
    <col min="4" max="4" width="5.7109375" customWidth="1"/>
    <col min="5" max="5" width="4.85546875" customWidth="1"/>
    <col min="6" max="7" width="9.28515625" bestFit="1" customWidth="1"/>
    <col min="8" max="9" width="11.28515625" bestFit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2" spans="1:9" s="1" customFormat="1" ht="38.25">
      <c r="A2" s="8">
        <v>1</v>
      </c>
      <c r="B2" s="1" t="s">
        <v>76</v>
      </c>
      <c r="C2" s="2" t="s">
        <v>82</v>
      </c>
      <c r="D2" s="6">
        <v>24</v>
      </c>
      <c r="E2" s="1" t="s">
        <v>14</v>
      </c>
      <c r="F2" s="23">
        <v>0</v>
      </c>
      <c r="G2" s="23">
        <v>0</v>
      </c>
      <c r="H2" s="23">
        <f>ROUND(D2*F2, 0)</f>
        <v>0</v>
      </c>
      <c r="I2" s="23">
        <f>ROUND(D2*G2, 0)</f>
        <v>0</v>
      </c>
    </row>
    <row r="3" spans="1:9" s="1" customFormat="1" ht="12.75">
      <c r="A3" s="8"/>
      <c r="D3" s="6"/>
      <c r="F3" s="23"/>
      <c r="G3" s="23"/>
      <c r="H3" s="23"/>
      <c r="I3" s="23"/>
    </row>
    <row r="4" spans="1:9" s="1" customFormat="1" ht="12.75">
      <c r="A4" s="8">
        <v>2</v>
      </c>
      <c r="B4" s="1" t="s">
        <v>76</v>
      </c>
      <c r="C4" s="2" t="s">
        <v>83</v>
      </c>
      <c r="D4" s="6">
        <v>2</v>
      </c>
      <c r="E4" s="1" t="s">
        <v>14</v>
      </c>
      <c r="F4" s="23">
        <v>0</v>
      </c>
      <c r="G4" s="23">
        <v>0</v>
      </c>
      <c r="H4" s="23">
        <f>ROUND(D4*F4, 0)</f>
        <v>0</v>
      </c>
      <c r="I4" s="23">
        <f>ROUND(D4*G4, 0)</f>
        <v>0</v>
      </c>
    </row>
    <row r="5" spans="1:9" s="1" customFormat="1" ht="12.75">
      <c r="A5" s="8"/>
      <c r="C5" s="2"/>
      <c r="D5" s="6"/>
      <c r="F5" s="23"/>
      <c r="G5" s="23"/>
      <c r="H5" s="23"/>
      <c r="I5" s="23"/>
    </row>
    <row r="6" spans="1:9" s="1" customFormat="1" ht="12.75">
      <c r="A6" s="8">
        <v>3</v>
      </c>
      <c r="B6" s="1" t="s">
        <v>76</v>
      </c>
      <c r="C6" s="2" t="s">
        <v>85</v>
      </c>
      <c r="D6" s="6">
        <v>9</v>
      </c>
      <c r="E6" s="1" t="s">
        <v>14</v>
      </c>
      <c r="F6" s="23">
        <v>0</v>
      </c>
      <c r="G6" s="23">
        <v>0</v>
      </c>
      <c r="H6" s="23">
        <f>ROUND(D6*F6, 0)</f>
        <v>0</v>
      </c>
      <c r="I6" s="23">
        <f>ROUND(D6*G6, 0)</f>
        <v>0</v>
      </c>
    </row>
    <row r="7" spans="1:9" s="1" customFormat="1" ht="12.75">
      <c r="A7" s="8"/>
      <c r="D7" s="6"/>
      <c r="F7" s="23"/>
      <c r="G7" s="23"/>
      <c r="H7" s="23"/>
      <c r="I7" s="23"/>
    </row>
    <row r="8" spans="1:9" s="1" customFormat="1" ht="12.75">
      <c r="A8" s="8">
        <v>4</v>
      </c>
      <c r="B8" s="1" t="s">
        <v>76</v>
      </c>
      <c r="C8" s="2" t="s">
        <v>86</v>
      </c>
      <c r="D8" s="6">
        <v>4</v>
      </c>
      <c r="E8" s="1" t="s">
        <v>14</v>
      </c>
      <c r="F8" s="23">
        <v>0</v>
      </c>
      <c r="G8" s="23">
        <v>0</v>
      </c>
      <c r="H8" s="23">
        <f>ROUND(D8*F8, 0)</f>
        <v>0</v>
      </c>
      <c r="I8" s="23">
        <f>ROUND(D8*G8, 0)</f>
        <v>0</v>
      </c>
    </row>
    <row r="9" spans="1:9" s="1" customFormat="1" ht="12.75">
      <c r="A9" s="8"/>
      <c r="D9" s="6"/>
      <c r="F9" s="23"/>
      <c r="G9" s="23"/>
      <c r="H9" s="23"/>
      <c r="I9" s="23"/>
    </row>
    <row r="10" spans="1:9" s="1" customFormat="1" ht="12.75">
      <c r="A10" s="8">
        <v>5</v>
      </c>
      <c r="B10" s="1" t="s">
        <v>76</v>
      </c>
      <c r="C10" s="2" t="s">
        <v>87</v>
      </c>
      <c r="D10" s="6">
        <v>4</v>
      </c>
      <c r="E10" s="1" t="s">
        <v>14</v>
      </c>
      <c r="F10" s="23">
        <v>0</v>
      </c>
      <c r="G10" s="23">
        <v>0</v>
      </c>
      <c r="H10" s="23">
        <f>ROUND(D10*F10, 0)</f>
        <v>0</v>
      </c>
      <c r="I10" s="23">
        <f>ROUND(D10*G10, 0)</f>
        <v>0</v>
      </c>
    </row>
    <row r="11" spans="1:9" s="1" customFormat="1" ht="12.75">
      <c r="A11" s="8"/>
      <c r="D11" s="6"/>
      <c r="F11" s="23"/>
      <c r="G11" s="23"/>
      <c r="H11" s="23"/>
      <c r="I11" s="23"/>
    </row>
    <row r="12" spans="1:9" s="1" customFormat="1" ht="12.75">
      <c r="A12" s="8">
        <v>6</v>
      </c>
      <c r="B12" s="1" t="s">
        <v>76</v>
      </c>
      <c r="C12" s="2" t="s">
        <v>88</v>
      </c>
      <c r="D12" s="6">
        <v>60</v>
      </c>
      <c r="E12" s="1" t="s">
        <v>13</v>
      </c>
      <c r="F12" s="23">
        <v>0</v>
      </c>
      <c r="G12" s="23">
        <v>0</v>
      </c>
      <c r="H12" s="23">
        <f>ROUND(D12*F12, 0)</f>
        <v>0</v>
      </c>
      <c r="I12" s="23">
        <f>ROUND(D12*G12, 0)</f>
        <v>0</v>
      </c>
    </row>
    <row r="14" spans="1:9">
      <c r="A14" s="24">
        <v>7</v>
      </c>
      <c r="B14" s="1" t="s">
        <v>76</v>
      </c>
      <c r="C14" s="2" t="s">
        <v>89</v>
      </c>
      <c r="D14" s="6">
        <v>40</v>
      </c>
      <c r="E14" s="1" t="s">
        <v>13</v>
      </c>
      <c r="F14" s="23">
        <v>0</v>
      </c>
      <c r="G14" s="23">
        <v>0</v>
      </c>
      <c r="H14" s="23">
        <f>ROUND(D14*F14, 0)</f>
        <v>0</v>
      </c>
      <c r="I14" s="23">
        <f>ROUND(D14*G14, 0)</f>
        <v>0</v>
      </c>
    </row>
    <row r="16" spans="1:9">
      <c r="A16" s="25">
        <v>8</v>
      </c>
      <c r="B16" s="1" t="s">
        <v>76</v>
      </c>
      <c r="C16" s="2" t="s">
        <v>90</v>
      </c>
      <c r="D16" s="6">
        <v>18</v>
      </c>
      <c r="E16" s="1" t="s">
        <v>13</v>
      </c>
      <c r="F16" s="23">
        <v>0</v>
      </c>
      <c r="G16" s="23">
        <v>0</v>
      </c>
      <c r="H16" s="23">
        <f>ROUND(D16*F16, 0)</f>
        <v>0</v>
      </c>
      <c r="I16" s="23">
        <f>ROUND(D16*G16, 0)</f>
        <v>0</v>
      </c>
    </row>
    <row r="17" spans="1:9">
      <c r="A17" s="25"/>
    </row>
    <row r="18" spans="1:9">
      <c r="A18" s="25">
        <v>9</v>
      </c>
      <c r="B18" s="1" t="s">
        <v>76</v>
      </c>
      <c r="C18" s="2" t="s">
        <v>91</v>
      </c>
      <c r="D18" s="6">
        <v>85</v>
      </c>
      <c r="E18" s="1" t="s">
        <v>13</v>
      </c>
      <c r="F18" s="23">
        <v>0</v>
      </c>
      <c r="G18" s="23">
        <v>0</v>
      </c>
      <c r="H18" s="23">
        <f>ROUND(D18*F16, 0)</f>
        <v>0</v>
      </c>
      <c r="I18" s="23">
        <f>ROUND(D18*G16, 0)</f>
        <v>0</v>
      </c>
    </row>
    <row r="20" spans="1:9">
      <c r="A20" s="25">
        <v>10</v>
      </c>
      <c r="B20" s="1" t="s">
        <v>76</v>
      </c>
      <c r="C20" s="2" t="s">
        <v>92</v>
      </c>
      <c r="D20" s="6">
        <v>18</v>
      </c>
      <c r="E20" s="1" t="s">
        <v>13</v>
      </c>
      <c r="F20" s="23">
        <v>0</v>
      </c>
      <c r="G20" s="23">
        <v>0</v>
      </c>
      <c r="H20" s="23">
        <f>ROUND(D20*F18, 0)</f>
        <v>0</v>
      </c>
      <c r="I20" s="23">
        <f>ROUND(D20*G18, 0)</f>
        <v>0</v>
      </c>
    </row>
    <row r="21" spans="1:9">
      <c r="H21" s="26"/>
      <c r="I21" s="26"/>
    </row>
    <row r="22" spans="1:9">
      <c r="H22" s="27">
        <f>SUM(H2:H21)</f>
        <v>0</v>
      </c>
      <c r="I22" s="27">
        <f>SUM(I2:I21)</f>
        <v>0</v>
      </c>
    </row>
  </sheetData>
  <phoneticPr fontId="0" type="noConversion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Záradék</vt:lpstr>
      <vt:lpstr>Összesítő</vt:lpstr>
      <vt:lpstr>Közműcsővezetékek és -szerelvén</vt:lpstr>
      <vt:lpstr>Épületgépészeti csővezeték szer</vt:lpstr>
      <vt:lpstr>Épületgépészeti szerelvények és</vt:lpstr>
      <vt:lpstr>Bontások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BagerTeri</dc:creator>
  <cp:lastModifiedBy>Doncsecz</cp:lastModifiedBy>
  <cp:lastPrinted>2014-10-15T09:05:26Z</cp:lastPrinted>
  <dcterms:created xsi:type="dcterms:W3CDTF">2014-04-14T11:40:16Z</dcterms:created>
  <dcterms:modified xsi:type="dcterms:W3CDTF">2016-04-27T12:44:06Z</dcterms:modified>
</cp:coreProperties>
</file>